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570" windowHeight="11760"/>
  </bookViews>
  <sheets>
    <sheet name="8.1.2._rozstrzygniecie" sheetId="1" r:id="rId1"/>
  </sheets>
  <definedNames>
    <definedName name="_xlnm.Print_Area" localSheetId="0">'8.1.2._rozstrzygniecie'!$A$1:$N$36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1" l="1"/>
  <c r="G24" i="1"/>
  <c r="H24" i="1"/>
  <c r="I24" i="1"/>
  <c r="E24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9" i="1"/>
  <c r="J10" i="1"/>
  <c r="J11" i="1"/>
  <c r="M11" i="1" s="1"/>
  <c r="J12" i="1"/>
  <c r="M12" i="1" s="1"/>
  <c r="J13" i="1"/>
  <c r="M13" i="1" s="1"/>
  <c r="J14" i="1"/>
  <c r="M14" i="1" s="1"/>
  <c r="J15" i="1"/>
  <c r="M15" i="1" s="1"/>
  <c r="J16" i="1"/>
  <c r="M16" i="1" s="1"/>
  <c r="J17" i="1"/>
  <c r="M17" i="1" s="1"/>
  <c r="J18" i="1"/>
  <c r="M18" i="1" s="1"/>
  <c r="J19" i="1"/>
  <c r="M19" i="1" s="1"/>
  <c r="J20" i="1"/>
  <c r="M20" i="1" s="1"/>
  <c r="J21" i="1"/>
  <c r="M21" i="1" s="1"/>
  <c r="J22" i="1"/>
  <c r="M22" i="1" s="1"/>
  <c r="J23" i="1"/>
  <c r="M23" i="1" s="1"/>
  <c r="J9" i="1"/>
  <c r="M9" i="1" s="1"/>
  <c r="J24" i="1" l="1"/>
  <c r="M10" i="1"/>
  <c r="F34" i="1" l="1"/>
  <c r="G34" i="1"/>
  <c r="H34" i="1"/>
  <c r="I34" i="1"/>
  <c r="J34" i="1"/>
  <c r="E34" i="1" l="1"/>
</calcChain>
</file>

<file path=xl/sharedStrings.xml><?xml version="1.0" encoding="utf-8"?>
<sst xmlns="http://schemas.openxmlformats.org/spreadsheetml/2006/main" count="136" uniqueCount="108">
  <si>
    <t>Regionalny Program Operacyjny Województwa Pomorskiego na lata 2014-2020</t>
  </si>
  <si>
    <t>19.</t>
  </si>
  <si>
    <t>18.</t>
  </si>
  <si>
    <t>17.</t>
  </si>
  <si>
    <t>16.</t>
  </si>
  <si>
    <t>15.</t>
  </si>
  <si>
    <t>14.</t>
  </si>
  <si>
    <t>13.</t>
  </si>
  <si>
    <t>12.</t>
  </si>
  <si>
    <t>11.</t>
  </si>
  <si>
    <t>Łącznie wnioski wybrane do dofinansowania:</t>
  </si>
  <si>
    <t>10.</t>
  </si>
  <si>
    <t>9.</t>
  </si>
  <si>
    <t>8.</t>
  </si>
  <si>
    <t>7.</t>
  </si>
  <si>
    <t>6.</t>
  </si>
  <si>
    <t>5.</t>
  </si>
  <si>
    <t>4.</t>
  </si>
  <si>
    <t>3.</t>
  </si>
  <si>
    <t>2.</t>
  </si>
  <si>
    <t>1.</t>
  </si>
  <si>
    <t>WNIOSKI WYBRANE DO DOFINANSOWANIA</t>
  </si>
  <si>
    <t>[%]</t>
  </si>
  <si>
    <t>[PLN]</t>
  </si>
  <si>
    <t>Razem</t>
  </si>
  <si>
    <t>Budżet państwa</t>
  </si>
  <si>
    <t>EFRR</t>
  </si>
  <si>
    <t>niekwalifikowalne</t>
  </si>
  <si>
    <t>kwalifikowalne</t>
  </si>
  <si>
    <t>Punktacja OS</t>
  </si>
  <si>
    <t>% EFRR w kosztach kwalifikowalnych</t>
  </si>
  <si>
    <t>Wnioskowane dofinansowanie</t>
  </si>
  <si>
    <t>Koszty projektu</t>
  </si>
  <si>
    <t>Całkowita wartość projektu
[PLN]</t>
  </si>
  <si>
    <t>Nazwa wnioskodawcy</t>
  </si>
  <si>
    <t xml:space="preserve">Tytuł wniosku </t>
  </si>
  <si>
    <t>Numer wniosku</t>
  </si>
  <si>
    <t>L.p.</t>
  </si>
  <si>
    <t>LISTA WNIOSKÓW PO ROZSTRZYGNIĘCIU KONKURSU PRZEZ ZWP</t>
  </si>
  <si>
    <t>% BP w kosztach kwalifikowalnych</t>
  </si>
  <si>
    <t>Przyznane dofinansowanie</t>
  </si>
  <si>
    <t>Łącznie wnioski niewybrane do dofinansowania:</t>
  </si>
  <si>
    <t>Załącznik do uchwały nr 1197/281/17
Zarządu Województwa Pomorskiego z dnia 7 listopada 2017 roku</t>
  </si>
  <si>
    <t>Oś Priorytetowa 8 Konwersja, Działanie 8.1. Kompleksowe przedsięwzięcia rewitalizacyjne - wsparcie dotacyjne, Poddziałanie 8.1.2. Kompleksowe przedsięwzięcia rewitalizacyjne w miastach poza Obszarem Metropolitalnym Trójmiasta
Konkurs nr RPPM.08.01.02-IZ.00-22-001/17</t>
  </si>
  <si>
    <t>20.</t>
  </si>
  <si>
    <t>WNIOSKI NIEWYBRANE DO DOFINANSOWANIA, KTÓRE UZYSKAŁY MINIMUM PUNKTOWE</t>
  </si>
  <si>
    <t>Punktacja OS II</t>
  </si>
  <si>
    <t>RPPM.08.01.02-22-0001/17</t>
  </si>
  <si>
    <t>Łamiemy bariery, łączymy pokolenia - rewitalizacja Obszaru Podgrodzia, Starego Miasta i Śródmieścia Miasta Słupska</t>
  </si>
  <si>
    <t>Miasto Słupsk</t>
  </si>
  <si>
    <t>RPPM.08.01.02-22-0004/17</t>
  </si>
  <si>
    <t>Odnowiony Lębork - rewitalizacja obszaru Nowy Świat</t>
  </si>
  <si>
    <t>Gmina Miasto Lębork</t>
  </si>
  <si>
    <t>RPPM.08.01.02-22-0003/17</t>
  </si>
  <si>
    <t>Rewitalizacja Osiedla 1000-lecia - Kartuska szansą rozwoju całej Kościerzyny</t>
  </si>
  <si>
    <t>Gmina Miejska Kościerzyna</t>
  </si>
  <si>
    <t>RPPM.08.01.02-22-0002/17</t>
  </si>
  <si>
    <t>Malbork na "+" - rewitalizacja historycznego śródmieścia miasta Malborka</t>
  </si>
  <si>
    <t>Gmina Miasta Malborka</t>
  </si>
  <si>
    <t>RPPM.08.01.02-22-0007/17</t>
  </si>
  <si>
    <t>Wspólna sprawa– rewitalizacja obszaru "B” w Czarnem</t>
  </si>
  <si>
    <t>Gmina Czarne</t>
  </si>
  <si>
    <t>RPPM.08.01.02-22-0016/17</t>
  </si>
  <si>
    <t>"Rewitalizacja części miasta Czersk"</t>
  </si>
  <si>
    <t>Gmina Czersk</t>
  </si>
  <si>
    <t>RPPM.08.01.02-22-0006/17</t>
  </si>
  <si>
    <t>Rewitalizacja Dzielnicy Dworcowej w Chojnicach</t>
  </si>
  <si>
    <t>Gmina Miejska Chojnice</t>
  </si>
  <si>
    <t>RPPM.08.01.02-22-0019/17</t>
  </si>
  <si>
    <t>RAZEM - rewitalizacja obszaru Stare Miasto w Kwidzynie</t>
  </si>
  <si>
    <t>Miasto Kwidzyn</t>
  </si>
  <si>
    <t>RPPM.08.01.02-22-0010/17</t>
  </si>
  <si>
    <t>Rewitalizacja zdegradowanej przestrzeni Starego Miasta i Podzamcza w Gniewie</t>
  </si>
  <si>
    <t>Gmina Gniew</t>
  </si>
  <si>
    <t>RPPM.08.01.02-22-0011/17</t>
  </si>
  <si>
    <t>Rewitalizacja przestrzeni w obszarze zdegradowanym w Debrznie</t>
  </si>
  <si>
    <t>Miasto i Gmina Debrzno</t>
  </si>
  <si>
    <t>RPPM.08.01.02-22-0015/17</t>
  </si>
  <si>
    <t>Przywrócenie ładu przestrzennego na obszarze rewitalizacji w Miastku</t>
  </si>
  <si>
    <t>Gmina Miastko</t>
  </si>
  <si>
    <t>RPPM.08.01.02-22-0020/17</t>
  </si>
  <si>
    <t>Przestrzeń na plus - kompleksowe działania w przestrzeni publicznej obszaru rewitalizacji „E”</t>
  </si>
  <si>
    <t>Gmina Miasto Ustka</t>
  </si>
  <si>
    <t>RPPM.08.01.02-22-0005/17</t>
  </si>
  <si>
    <t>Rewitalizacja Śródmieścia Starogardu Gdańskiego.</t>
  </si>
  <si>
    <t>Gmina Miejska Starogard Gdański</t>
  </si>
  <si>
    <t>RPPM.08.01.02-22-0017/17</t>
  </si>
  <si>
    <t>Rewitalizacja Starego Miasta i Dworca PKP w Skarszewach</t>
  </si>
  <si>
    <t>Gmina Skarszewy</t>
  </si>
  <si>
    <t>RPPM.08.01.02-22-0008/17</t>
  </si>
  <si>
    <t>Nowy Staw – miasto przyjazne mieszkańcom – przedsięwzięcia dla zmiany wspólnej przestrzeni w obszarze rewitalizacji E-Południe</t>
  </si>
  <si>
    <t>Gmina Nowy Staw</t>
  </si>
  <si>
    <t>RPPM.08.01.02-22-0018/17</t>
  </si>
  <si>
    <t>Rewitalizacja części miasta Brusy</t>
  </si>
  <si>
    <t>Gmina Brusy</t>
  </si>
  <si>
    <t>RPPM.08.01.02-22-0009/17</t>
  </si>
  <si>
    <t>Rewitalizacja społeczno – przestrzenna obszaru nr 11 w centrum Nowego Dworu Gdańskiego</t>
  </si>
  <si>
    <t>Gmina Nowy Dwór Gdański</t>
  </si>
  <si>
    <t>RPPM.08.01.02-22-0014/17</t>
  </si>
  <si>
    <t>Rewitalizacja Śródmieścia w Człuchowie</t>
  </si>
  <si>
    <t>Gmina Miejska Człuchów</t>
  </si>
  <si>
    <t>RPPM.08.01.02-22-0013/17</t>
  </si>
  <si>
    <t>Rewitalizacja zdegradowanej przestrzeni w obrębie ulic: Starogardzka, Limanowskiego, Szpitalna, Pólko w Pelplinie</t>
  </si>
  <si>
    <t>Gmina Pelplin</t>
  </si>
  <si>
    <t>RPPM.08.01.02-22-0012/17</t>
  </si>
  <si>
    <t>KOMPLEKSOWA REWITALIZACJA OBSZARU MIŁA W BYTOWIE</t>
  </si>
  <si>
    <t>Gmina Bytów</t>
  </si>
  <si>
    <t>% dofinansowania w kosztach kwalifikowalnych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</si>
</sst>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24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Font="1"/>
    <xf numFmtId="4" fontId="3" fillId="0" borderId="0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4" fontId="4" fillId="0" borderId="9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horizontal="center" vertical="center" wrapText="1"/>
    </xf>
    <xf numFmtId="4" fontId="4" fillId="0" borderId="11" xfId="0" applyNumberFormat="1" applyFont="1" applyFill="1" applyBorder="1" applyAlignment="1">
      <alignment horizontal="center" vertical="center"/>
    </xf>
    <xf numFmtId="4" fontId="4" fillId="0" borderId="12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0" fontId="7" fillId="0" borderId="0" xfId="0" applyFont="1" applyBorder="1"/>
    <xf numFmtId="0" fontId="7" fillId="0" borderId="0" xfId="0" applyFont="1" applyBorder="1" applyAlignment="1"/>
    <xf numFmtId="0" fontId="7" fillId="0" borderId="9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  <xf numFmtId="0" fontId="3" fillId="3" borderId="0" xfId="0" applyFont="1" applyFill="1" applyBorder="1"/>
    <xf numFmtId="0" fontId="7" fillId="0" borderId="30" xfId="0" applyFont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4" fillId="0" borderId="0" xfId="0" applyFont="1" applyFill="1" applyBorder="1" applyAlignment="1">
      <alignment horizontal="left" vertical="center" wrapText="1"/>
    </xf>
    <xf numFmtId="4" fontId="8" fillId="0" borderId="10" xfId="0" applyNumberFormat="1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5" fillId="0" borderId="8" xfId="0" applyFont="1" applyFill="1" applyBorder="1" applyAlignment="1">
      <alignment horizontal="right" vertical="center" wrapText="1"/>
    </xf>
    <xf numFmtId="4" fontId="3" fillId="0" borderId="35" xfId="0" applyNumberFormat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right" vertical="center" wrapText="1"/>
    </xf>
    <xf numFmtId="0" fontId="4" fillId="2" borderId="13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left" vertical="center"/>
    </xf>
    <xf numFmtId="4" fontId="4" fillId="0" borderId="15" xfId="0" applyNumberFormat="1" applyFont="1" applyFill="1" applyBorder="1" applyAlignment="1">
      <alignment horizontal="left" vertical="center"/>
    </xf>
    <xf numFmtId="0" fontId="7" fillId="0" borderId="23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 wrapText="1"/>
    </xf>
    <xf numFmtId="44" fontId="8" fillId="0" borderId="22" xfId="1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0" fillId="0" borderId="29" xfId="0" applyFont="1" applyBorder="1" applyAlignment="1">
      <alignment horizontal="center"/>
    </xf>
    <xf numFmtId="0" fontId="6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/>
    </xf>
    <xf numFmtId="0" fontId="11" fillId="2" borderId="0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44" fontId="8" fillId="0" borderId="26" xfId="1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1985487</xdr:colOff>
      <xdr:row>0</xdr:row>
      <xdr:rowOff>100319</xdr:rowOff>
    </xdr:from>
    <xdr:ext cx="13134550" cy="1031874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63487" y="100319"/>
          <a:ext cx="13134550" cy="103187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36"/>
  <sheetViews>
    <sheetView tabSelected="1" view="pageBreakPreview" topLeftCell="F7" zoomScale="90" zoomScaleNormal="80" zoomScaleSheetLayoutView="90" workbookViewId="0">
      <selection activeCell="J10" sqref="J10"/>
    </sheetView>
  </sheetViews>
  <sheetFormatPr defaultColWidth="9.140625" defaultRowHeight="15" x14ac:dyDescent="0.25"/>
  <cols>
    <col min="1" max="1" width="4" style="1" customWidth="1"/>
    <col min="2" max="2" width="22.7109375" style="1" customWidth="1"/>
    <col min="3" max="3" width="82.7109375" style="1" customWidth="1"/>
    <col min="4" max="4" width="29.140625" style="1" customWidth="1"/>
    <col min="5" max="5" width="18.28515625" style="1" customWidth="1"/>
    <col min="6" max="6" width="18.5703125" style="1" customWidth="1"/>
    <col min="7" max="7" width="17.7109375" style="1" customWidth="1"/>
    <col min="8" max="8" width="17.85546875" style="1" customWidth="1"/>
    <col min="9" max="9" width="15.7109375" style="1" customWidth="1"/>
    <col min="10" max="10" width="17.7109375" style="1" customWidth="1"/>
    <col min="11" max="13" width="16.42578125" style="1" customWidth="1"/>
    <col min="14" max="14" width="12.140625" style="1" customWidth="1"/>
    <col min="15" max="16384" width="9.140625" style="1"/>
  </cols>
  <sheetData>
    <row r="1" spans="1:25" ht="94.5" customHeight="1" x14ac:dyDescent="0.25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</row>
    <row r="2" spans="1:25" ht="39.75" customHeight="1" x14ac:dyDescent="0.25">
      <c r="A2" s="67" t="s">
        <v>42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</row>
    <row r="3" spans="1:25" ht="62.25" customHeight="1" x14ac:dyDescent="0.25">
      <c r="A3" s="69" t="s">
        <v>38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</row>
    <row r="4" spans="1:25" ht="60" customHeight="1" thickBot="1" x14ac:dyDescent="0.3">
      <c r="A4" s="70" t="s">
        <v>43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</row>
    <row r="5" spans="1:25" ht="15" customHeight="1" x14ac:dyDescent="0.25">
      <c r="A5" s="71" t="s">
        <v>37</v>
      </c>
      <c r="B5" s="72" t="s">
        <v>36</v>
      </c>
      <c r="C5" s="73" t="s">
        <v>35</v>
      </c>
      <c r="D5" s="74" t="s">
        <v>34</v>
      </c>
      <c r="E5" s="75" t="s">
        <v>33</v>
      </c>
      <c r="F5" s="76" t="s">
        <v>32</v>
      </c>
      <c r="G5" s="77"/>
      <c r="H5" s="76" t="s">
        <v>40</v>
      </c>
      <c r="I5" s="78"/>
      <c r="J5" s="79"/>
      <c r="K5" s="80" t="s">
        <v>30</v>
      </c>
      <c r="L5" s="80" t="s">
        <v>39</v>
      </c>
      <c r="M5" s="81" t="s">
        <v>107</v>
      </c>
      <c r="N5" s="83" t="s">
        <v>46</v>
      </c>
    </row>
    <row r="6" spans="1:25" ht="30" customHeight="1" x14ac:dyDescent="0.25">
      <c r="A6" s="55"/>
      <c r="B6" s="56"/>
      <c r="C6" s="57"/>
      <c r="D6" s="58"/>
      <c r="E6" s="59"/>
      <c r="F6" s="25" t="s">
        <v>28</v>
      </c>
      <c r="G6" s="25" t="s">
        <v>27</v>
      </c>
      <c r="H6" s="25" t="s">
        <v>26</v>
      </c>
      <c r="I6" s="25" t="s">
        <v>25</v>
      </c>
      <c r="J6" s="25" t="s">
        <v>24</v>
      </c>
      <c r="K6" s="65"/>
      <c r="L6" s="35"/>
      <c r="M6" s="82"/>
      <c r="N6" s="37"/>
    </row>
    <row r="7" spans="1:25" ht="15.75" thickBot="1" x14ac:dyDescent="0.3">
      <c r="A7" s="55"/>
      <c r="B7" s="56"/>
      <c r="C7" s="57"/>
      <c r="D7" s="58"/>
      <c r="E7" s="59"/>
      <c r="F7" s="24" t="s">
        <v>23</v>
      </c>
      <c r="G7" s="24" t="s">
        <v>23</v>
      </c>
      <c r="H7" s="24" t="s">
        <v>23</v>
      </c>
      <c r="I7" s="24" t="s">
        <v>23</v>
      </c>
      <c r="J7" s="24" t="s">
        <v>23</v>
      </c>
      <c r="K7" s="24" t="s">
        <v>22</v>
      </c>
      <c r="L7" s="28" t="s">
        <v>22</v>
      </c>
      <c r="M7" s="28" t="s">
        <v>22</v>
      </c>
      <c r="N7" s="84"/>
    </row>
    <row r="8" spans="1:25" ht="22.5" customHeight="1" x14ac:dyDescent="0.25">
      <c r="A8" s="40" t="s">
        <v>21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2"/>
    </row>
    <row r="9" spans="1:25" s="22" customFormat="1" ht="31.5" x14ac:dyDescent="0.2">
      <c r="A9" s="29" t="s">
        <v>20</v>
      </c>
      <c r="B9" s="19" t="s">
        <v>47</v>
      </c>
      <c r="C9" s="18" t="s">
        <v>48</v>
      </c>
      <c r="D9" s="17" t="s">
        <v>49</v>
      </c>
      <c r="E9" s="16">
        <v>69585996.989999995</v>
      </c>
      <c r="F9" s="16">
        <v>55306528.259999998</v>
      </c>
      <c r="G9" s="16">
        <v>14279468.729999997</v>
      </c>
      <c r="H9" s="16">
        <v>30418590.539999999</v>
      </c>
      <c r="I9" s="16">
        <v>5530652.8300000001</v>
      </c>
      <c r="J9" s="16">
        <f>SUM(H9:I9)</f>
        <v>35949243.369999997</v>
      </c>
      <c r="K9" s="15">
        <f>H9/F9%</f>
        <v>54.999999994575681</v>
      </c>
      <c r="L9" s="15">
        <f>I9/F9%</f>
        <v>10.000000007232419</v>
      </c>
      <c r="M9" s="15">
        <f t="shared" ref="M9:M23" si="0">J9/F9%</f>
        <v>65.00000000180809</v>
      </c>
      <c r="N9" s="32">
        <v>108</v>
      </c>
      <c r="O9" s="8"/>
      <c r="P9" s="23"/>
      <c r="Q9" s="23"/>
      <c r="R9" s="23"/>
      <c r="S9" s="23"/>
      <c r="T9" s="23"/>
      <c r="U9" s="23"/>
      <c r="V9" s="23"/>
      <c r="W9" s="23"/>
      <c r="X9" s="23"/>
      <c r="Y9" s="23"/>
    </row>
    <row r="10" spans="1:25" s="30" customFormat="1" ht="25.5" x14ac:dyDescent="0.25">
      <c r="A10" s="29" t="s">
        <v>19</v>
      </c>
      <c r="B10" s="19" t="s">
        <v>50</v>
      </c>
      <c r="C10" s="18" t="s">
        <v>51</v>
      </c>
      <c r="D10" s="17" t="s">
        <v>52</v>
      </c>
      <c r="E10" s="16">
        <v>17868535.539999999</v>
      </c>
      <c r="F10" s="16">
        <v>17147438.460000001</v>
      </c>
      <c r="G10" s="16">
        <v>721097.07999999821</v>
      </c>
      <c r="H10" s="16">
        <v>9431091.1500000004</v>
      </c>
      <c r="I10" s="16">
        <v>1714743.85</v>
      </c>
      <c r="J10" s="16">
        <f t="shared" ref="J10:J23" si="1">SUM(H10:I10)</f>
        <v>11145835</v>
      </c>
      <c r="K10" s="15">
        <f t="shared" ref="K10:K23" si="2">H10/F10%</f>
        <v>54.999999982504669</v>
      </c>
      <c r="L10" s="15">
        <f t="shared" ref="L10:L23" si="3">I10/F10%</f>
        <v>10.000000023327098</v>
      </c>
      <c r="M10" s="15">
        <f t="shared" si="0"/>
        <v>65.000000005831765</v>
      </c>
      <c r="N10" s="32">
        <v>104</v>
      </c>
      <c r="O10" s="26"/>
    </row>
    <row r="11" spans="1:25" s="30" customFormat="1" ht="25.5" x14ac:dyDescent="0.25">
      <c r="A11" s="29" t="s">
        <v>18</v>
      </c>
      <c r="B11" s="19" t="s">
        <v>53</v>
      </c>
      <c r="C11" s="18" t="s">
        <v>54</v>
      </c>
      <c r="D11" s="17" t="s">
        <v>55</v>
      </c>
      <c r="E11" s="16">
        <v>14746103.859999999</v>
      </c>
      <c r="F11" s="16">
        <v>14518103.859999999</v>
      </c>
      <c r="G11" s="16">
        <v>228000</v>
      </c>
      <c r="H11" s="16">
        <v>7984957.1200000001</v>
      </c>
      <c r="I11" s="16">
        <v>1451810.39</v>
      </c>
      <c r="J11" s="16">
        <f t="shared" si="1"/>
        <v>9436767.5099999998</v>
      </c>
      <c r="K11" s="15">
        <f t="shared" si="2"/>
        <v>54.999999979336145</v>
      </c>
      <c r="L11" s="15">
        <f t="shared" si="3"/>
        <v>10.000000027551806</v>
      </c>
      <c r="M11" s="15">
        <f t="shared" si="0"/>
        <v>65.000000006887944</v>
      </c>
      <c r="N11" s="32">
        <v>104</v>
      </c>
      <c r="O11" s="26"/>
    </row>
    <row r="12" spans="1:25" s="30" customFormat="1" ht="39" customHeight="1" x14ac:dyDescent="0.25">
      <c r="A12" s="29" t="s">
        <v>17</v>
      </c>
      <c r="B12" s="19" t="s">
        <v>56</v>
      </c>
      <c r="C12" s="31" t="s">
        <v>57</v>
      </c>
      <c r="D12" s="17" t="s">
        <v>58</v>
      </c>
      <c r="E12" s="16">
        <v>15325721.68</v>
      </c>
      <c r="F12" s="16">
        <v>13428576.470000001</v>
      </c>
      <c r="G12" s="16">
        <v>1897145.209999999</v>
      </c>
      <c r="H12" s="16">
        <v>7385717.0599999996</v>
      </c>
      <c r="I12" s="16">
        <v>1342857.65</v>
      </c>
      <c r="J12" s="16">
        <f t="shared" si="1"/>
        <v>8728574.709999999</v>
      </c>
      <c r="K12" s="15">
        <f t="shared" si="2"/>
        <v>55.000000011170208</v>
      </c>
      <c r="L12" s="15">
        <f t="shared" si="3"/>
        <v>10.000000022340416</v>
      </c>
      <c r="M12" s="15">
        <f t="shared" si="0"/>
        <v>65.000000033510617</v>
      </c>
      <c r="N12" s="32">
        <v>101</v>
      </c>
      <c r="O12" s="26"/>
    </row>
    <row r="13" spans="1:25" s="27" customFormat="1" ht="25.5" x14ac:dyDescent="0.2">
      <c r="A13" s="29" t="s">
        <v>16</v>
      </c>
      <c r="B13" s="19" t="s">
        <v>59</v>
      </c>
      <c r="C13" s="18" t="s">
        <v>60</v>
      </c>
      <c r="D13" s="17" t="s">
        <v>61</v>
      </c>
      <c r="E13" s="16">
        <v>5936400</v>
      </c>
      <c r="F13" s="16">
        <v>5936400</v>
      </c>
      <c r="G13" s="16">
        <v>0</v>
      </c>
      <c r="H13" s="16">
        <v>3265020.0000000005</v>
      </c>
      <c r="I13" s="16">
        <v>593640</v>
      </c>
      <c r="J13" s="16">
        <f t="shared" si="1"/>
        <v>3858660.0000000005</v>
      </c>
      <c r="K13" s="15">
        <f t="shared" si="2"/>
        <v>55.000000000000007</v>
      </c>
      <c r="L13" s="15">
        <f t="shared" si="3"/>
        <v>10</v>
      </c>
      <c r="M13" s="15">
        <f t="shared" si="0"/>
        <v>65.000000000000014</v>
      </c>
      <c r="N13" s="32">
        <v>99</v>
      </c>
      <c r="O13" s="26"/>
    </row>
    <row r="14" spans="1:25" s="21" customFormat="1" ht="25.5" x14ac:dyDescent="0.2">
      <c r="A14" s="29" t="s">
        <v>15</v>
      </c>
      <c r="B14" s="19" t="s">
        <v>62</v>
      </c>
      <c r="C14" s="18" t="s">
        <v>63</v>
      </c>
      <c r="D14" s="17" t="s">
        <v>64</v>
      </c>
      <c r="E14" s="16">
        <v>12681316.609999999</v>
      </c>
      <c r="F14" s="16">
        <v>5764693.1299999999</v>
      </c>
      <c r="G14" s="16">
        <v>6916623.4799999995</v>
      </c>
      <c r="H14" s="16">
        <v>3170581.22</v>
      </c>
      <c r="I14" s="16">
        <v>576469.31000000006</v>
      </c>
      <c r="J14" s="16">
        <f t="shared" si="1"/>
        <v>3747050.5300000003</v>
      </c>
      <c r="K14" s="15">
        <f t="shared" si="2"/>
        <v>54.999999973979541</v>
      </c>
      <c r="L14" s="15">
        <f t="shared" si="3"/>
        <v>9.9999999479590702</v>
      </c>
      <c r="M14" s="15">
        <f t="shared" si="0"/>
        <v>64.99999992193861</v>
      </c>
      <c r="N14" s="32">
        <v>99</v>
      </c>
      <c r="O14" s="8"/>
    </row>
    <row r="15" spans="1:25" s="30" customFormat="1" ht="25.5" x14ac:dyDescent="0.25">
      <c r="A15" s="29" t="s">
        <v>14</v>
      </c>
      <c r="B15" s="19" t="s">
        <v>65</v>
      </c>
      <c r="C15" s="18" t="s">
        <v>66</v>
      </c>
      <c r="D15" s="17" t="s">
        <v>67</v>
      </c>
      <c r="E15" s="16">
        <v>9427737.5099999998</v>
      </c>
      <c r="F15" s="16">
        <v>9344737.5099999998</v>
      </c>
      <c r="G15" s="16">
        <v>83000</v>
      </c>
      <c r="H15" s="16">
        <v>5139605.63</v>
      </c>
      <c r="I15" s="16">
        <v>934473.75</v>
      </c>
      <c r="J15" s="16">
        <f t="shared" si="1"/>
        <v>6074079.3799999999</v>
      </c>
      <c r="K15" s="15">
        <f t="shared" si="2"/>
        <v>54.999999994649393</v>
      </c>
      <c r="L15" s="15">
        <f t="shared" si="3"/>
        <v>9.9999999892987894</v>
      </c>
      <c r="M15" s="15">
        <f t="shared" si="0"/>
        <v>64.999999983948186</v>
      </c>
      <c r="N15" s="32">
        <v>97</v>
      </c>
      <c r="O15" s="26"/>
    </row>
    <row r="16" spans="1:25" ht="25.5" x14ac:dyDescent="0.25">
      <c r="A16" s="29" t="s">
        <v>13</v>
      </c>
      <c r="B16" s="19" t="s">
        <v>68</v>
      </c>
      <c r="C16" s="18" t="s">
        <v>69</v>
      </c>
      <c r="D16" s="17" t="s">
        <v>70</v>
      </c>
      <c r="E16" s="16">
        <v>2870535.73</v>
      </c>
      <c r="F16" s="16">
        <v>2345339.77</v>
      </c>
      <c r="G16" s="16">
        <v>525195.96</v>
      </c>
      <c r="H16" s="16">
        <v>1289936.8700000001</v>
      </c>
      <c r="I16" s="16">
        <v>234533.98</v>
      </c>
      <c r="J16" s="16">
        <f t="shared" si="1"/>
        <v>1524470.85</v>
      </c>
      <c r="K16" s="15">
        <f t="shared" si="2"/>
        <v>54.999999850767892</v>
      </c>
      <c r="L16" s="15">
        <f t="shared" si="3"/>
        <v>10.000000127913236</v>
      </c>
      <c r="M16" s="15">
        <f t="shared" si="0"/>
        <v>64.999999978681132</v>
      </c>
      <c r="N16" s="32">
        <v>92</v>
      </c>
      <c r="O16" s="8"/>
    </row>
    <row r="17" spans="1:15" s="30" customFormat="1" ht="25.5" x14ac:dyDescent="0.25">
      <c r="A17" s="29" t="s">
        <v>12</v>
      </c>
      <c r="B17" s="19" t="s">
        <v>71</v>
      </c>
      <c r="C17" s="18" t="s">
        <v>72</v>
      </c>
      <c r="D17" s="17" t="s">
        <v>73</v>
      </c>
      <c r="E17" s="16">
        <v>7560147.5800000001</v>
      </c>
      <c r="F17" s="16">
        <v>7069180.0999999996</v>
      </c>
      <c r="G17" s="16">
        <v>490967.48000000045</v>
      </c>
      <c r="H17" s="16">
        <v>3888049.06</v>
      </c>
      <c r="I17" s="16">
        <v>706918.01</v>
      </c>
      <c r="J17" s="16">
        <f t="shared" si="1"/>
        <v>4594967.07</v>
      </c>
      <c r="K17" s="15">
        <f t="shared" si="2"/>
        <v>55.00000007072957</v>
      </c>
      <c r="L17" s="15">
        <f t="shared" si="3"/>
        <v>10.000000000000002</v>
      </c>
      <c r="M17" s="15">
        <f t="shared" si="0"/>
        <v>65.00000007072957</v>
      </c>
      <c r="N17" s="32">
        <v>86</v>
      </c>
      <c r="O17" s="26"/>
    </row>
    <row r="18" spans="1:15" ht="25.5" x14ac:dyDescent="0.25">
      <c r="A18" s="29" t="s">
        <v>11</v>
      </c>
      <c r="B18" s="19" t="s">
        <v>74</v>
      </c>
      <c r="C18" s="18" t="s">
        <v>75</v>
      </c>
      <c r="D18" s="17" t="s">
        <v>76</v>
      </c>
      <c r="E18" s="10">
        <v>3235000</v>
      </c>
      <c r="F18" s="10">
        <v>3228268.29</v>
      </c>
      <c r="G18" s="10">
        <v>6731.7099999999627</v>
      </c>
      <c r="H18" s="10">
        <v>1775547.56</v>
      </c>
      <c r="I18" s="10">
        <v>322826.83</v>
      </c>
      <c r="J18" s="16">
        <f t="shared" si="1"/>
        <v>2098374.39</v>
      </c>
      <c r="K18" s="15">
        <f t="shared" si="2"/>
        <v>55.000000015488183</v>
      </c>
      <c r="L18" s="15">
        <f t="shared" si="3"/>
        <v>10.000000030976361</v>
      </c>
      <c r="M18" s="15">
        <f t="shared" si="0"/>
        <v>65.00000004646455</v>
      </c>
      <c r="N18" s="32">
        <v>84</v>
      </c>
      <c r="O18" s="8"/>
    </row>
    <row r="19" spans="1:15" ht="37.5" customHeight="1" x14ac:dyDescent="0.25">
      <c r="A19" s="20" t="s">
        <v>9</v>
      </c>
      <c r="B19" s="19" t="s">
        <v>77</v>
      </c>
      <c r="C19" s="18" t="s">
        <v>78</v>
      </c>
      <c r="D19" s="17" t="s">
        <v>79</v>
      </c>
      <c r="E19" s="16">
        <v>8935895.7599999998</v>
      </c>
      <c r="F19" s="16">
        <v>8935895.7599999998</v>
      </c>
      <c r="G19" s="16">
        <v>0</v>
      </c>
      <c r="H19" s="16">
        <v>4914742.67</v>
      </c>
      <c r="I19" s="16">
        <v>893589.58</v>
      </c>
      <c r="J19" s="16">
        <f t="shared" si="1"/>
        <v>5808332.25</v>
      </c>
      <c r="K19" s="15">
        <f t="shared" si="2"/>
        <v>55.000000022381641</v>
      </c>
      <c r="L19" s="15">
        <f t="shared" si="3"/>
        <v>10.000000044763279</v>
      </c>
      <c r="M19" s="15">
        <f t="shared" si="0"/>
        <v>65.000000067144924</v>
      </c>
      <c r="N19" s="32">
        <v>81</v>
      </c>
      <c r="O19" s="8"/>
    </row>
    <row r="20" spans="1:15" ht="37.5" customHeight="1" x14ac:dyDescent="0.25">
      <c r="A20" s="20" t="s">
        <v>8</v>
      </c>
      <c r="B20" s="19" t="s">
        <v>80</v>
      </c>
      <c r="C20" s="18" t="s">
        <v>81</v>
      </c>
      <c r="D20" s="17" t="s">
        <v>82</v>
      </c>
      <c r="E20" s="16">
        <v>11346373.539999999</v>
      </c>
      <c r="F20" s="16">
        <v>11290002.109999999</v>
      </c>
      <c r="G20" s="16">
        <v>56371.429999999702</v>
      </c>
      <c r="H20" s="16">
        <v>6209501.1600000001</v>
      </c>
      <c r="I20" s="16">
        <v>1129000.21</v>
      </c>
      <c r="J20" s="16">
        <f t="shared" si="1"/>
        <v>7338501.3700000001</v>
      </c>
      <c r="K20" s="15">
        <f t="shared" si="2"/>
        <v>54.999999995571308</v>
      </c>
      <c r="L20" s="15">
        <f t="shared" si="3"/>
        <v>9.9999999911426052</v>
      </c>
      <c r="M20" s="15">
        <f t="shared" si="0"/>
        <v>64.999999986713917</v>
      </c>
      <c r="N20" s="32">
        <v>79</v>
      </c>
      <c r="O20" s="8"/>
    </row>
    <row r="21" spans="1:15" ht="31.5" x14ac:dyDescent="0.25">
      <c r="A21" s="20" t="s">
        <v>7</v>
      </c>
      <c r="B21" s="19" t="s">
        <v>83</v>
      </c>
      <c r="C21" s="18" t="s">
        <v>84</v>
      </c>
      <c r="D21" s="17" t="s">
        <v>85</v>
      </c>
      <c r="E21" s="16">
        <v>12962262</v>
      </c>
      <c r="F21" s="16">
        <v>12962262</v>
      </c>
      <c r="G21" s="16">
        <v>0</v>
      </c>
      <c r="H21" s="16">
        <v>7129244.1000000006</v>
      </c>
      <c r="I21" s="16">
        <v>1296226.2000000002</v>
      </c>
      <c r="J21" s="16">
        <f t="shared" si="1"/>
        <v>8425470.3000000007</v>
      </c>
      <c r="K21" s="15">
        <f t="shared" si="2"/>
        <v>55.000000000000007</v>
      </c>
      <c r="L21" s="15">
        <f t="shared" si="3"/>
        <v>10.000000000000002</v>
      </c>
      <c r="M21" s="15">
        <f t="shared" si="0"/>
        <v>65.000000000000014</v>
      </c>
      <c r="N21" s="32">
        <v>77</v>
      </c>
      <c r="O21" s="8"/>
    </row>
    <row r="22" spans="1:15" ht="25.5" x14ac:dyDescent="0.25">
      <c r="A22" s="20" t="s">
        <v>6</v>
      </c>
      <c r="B22" s="19" t="s">
        <v>86</v>
      </c>
      <c r="C22" s="18" t="s">
        <v>87</v>
      </c>
      <c r="D22" s="17" t="s">
        <v>88</v>
      </c>
      <c r="E22" s="16">
        <v>9980063.0700000003</v>
      </c>
      <c r="F22" s="16">
        <v>9844299.8300000001</v>
      </c>
      <c r="G22" s="16">
        <v>135763.24000000022</v>
      </c>
      <c r="H22" s="16">
        <v>5414364.9100000001</v>
      </c>
      <c r="I22" s="16">
        <v>984429.98</v>
      </c>
      <c r="J22" s="16">
        <f t="shared" si="1"/>
        <v>6398794.8900000006</v>
      </c>
      <c r="K22" s="15">
        <f t="shared" si="2"/>
        <v>55.000000035553569</v>
      </c>
      <c r="L22" s="15">
        <f t="shared" si="3"/>
        <v>9.9999999695255113</v>
      </c>
      <c r="M22" s="15">
        <f t="shared" si="0"/>
        <v>65.000000005079087</v>
      </c>
      <c r="N22" s="32">
        <v>67</v>
      </c>
      <c r="O22" s="8"/>
    </row>
    <row r="23" spans="1:15" ht="31.5" x14ac:dyDescent="0.25">
      <c r="A23" s="20" t="s">
        <v>5</v>
      </c>
      <c r="B23" s="19" t="s">
        <v>89</v>
      </c>
      <c r="C23" s="18" t="s">
        <v>90</v>
      </c>
      <c r="D23" s="17" t="s">
        <v>91</v>
      </c>
      <c r="E23" s="16">
        <v>9204688.7599999998</v>
      </c>
      <c r="F23" s="16">
        <v>9072955.7599999998</v>
      </c>
      <c r="G23" s="16">
        <v>131733</v>
      </c>
      <c r="H23" s="16">
        <v>4990125.67</v>
      </c>
      <c r="I23" s="16">
        <v>907295.58</v>
      </c>
      <c r="J23" s="16">
        <f t="shared" si="1"/>
        <v>5897421.25</v>
      </c>
      <c r="K23" s="15">
        <f t="shared" si="2"/>
        <v>55.00000002204353</v>
      </c>
      <c r="L23" s="15">
        <f t="shared" si="3"/>
        <v>10.000000044087066</v>
      </c>
      <c r="M23" s="15">
        <f t="shared" si="0"/>
        <v>65.000000066130596</v>
      </c>
      <c r="N23" s="32">
        <v>67</v>
      </c>
      <c r="O23" s="8"/>
    </row>
    <row r="24" spans="1:15" ht="23.25" customHeight="1" x14ac:dyDescent="0.25">
      <c r="A24" s="47" t="s">
        <v>10</v>
      </c>
      <c r="B24" s="48"/>
      <c r="C24" s="48"/>
      <c r="D24" s="48"/>
      <c r="E24" s="16">
        <f>SUM(E9:E23)</f>
        <v>211666778.62999997</v>
      </c>
      <c r="F24" s="16">
        <f t="shared" ref="F24:J24" si="4">SUM(F9:F23)</f>
        <v>186194681.30999997</v>
      </c>
      <c r="G24" s="16">
        <f t="shared" si="4"/>
        <v>25472097.32</v>
      </c>
      <c r="H24" s="16">
        <f t="shared" si="4"/>
        <v>102407074.72</v>
      </c>
      <c r="I24" s="16">
        <f t="shared" si="4"/>
        <v>18619468.149999999</v>
      </c>
      <c r="J24" s="16">
        <f t="shared" si="4"/>
        <v>121026542.86999999</v>
      </c>
      <c r="K24" s="53"/>
      <c r="L24" s="53"/>
      <c r="M24" s="53"/>
      <c r="N24" s="54"/>
      <c r="O24" s="8"/>
    </row>
    <row r="25" spans="1:15" ht="22.5" customHeight="1" x14ac:dyDescent="0.25">
      <c r="A25" s="49" t="s">
        <v>45</v>
      </c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1"/>
      <c r="N25" s="52"/>
      <c r="O25" s="8"/>
    </row>
    <row r="26" spans="1:15" ht="15" customHeight="1" x14ac:dyDescent="0.25">
      <c r="A26" s="55" t="s">
        <v>37</v>
      </c>
      <c r="B26" s="56" t="s">
        <v>36</v>
      </c>
      <c r="C26" s="57" t="s">
        <v>35</v>
      </c>
      <c r="D26" s="58" t="s">
        <v>34</v>
      </c>
      <c r="E26" s="59" t="s">
        <v>33</v>
      </c>
      <c r="F26" s="60" t="s">
        <v>32</v>
      </c>
      <c r="G26" s="61"/>
      <c r="H26" s="60" t="s">
        <v>31</v>
      </c>
      <c r="I26" s="62"/>
      <c r="J26" s="63"/>
      <c r="K26" s="64" t="s">
        <v>30</v>
      </c>
      <c r="L26" s="64" t="s">
        <v>39</v>
      </c>
      <c r="M26" s="34" t="s">
        <v>107</v>
      </c>
      <c r="N26" s="36" t="s">
        <v>29</v>
      </c>
    </row>
    <row r="27" spans="1:15" ht="30" customHeight="1" x14ac:dyDescent="0.25">
      <c r="A27" s="55"/>
      <c r="B27" s="56"/>
      <c r="C27" s="57"/>
      <c r="D27" s="58"/>
      <c r="E27" s="59"/>
      <c r="F27" s="25" t="s">
        <v>28</v>
      </c>
      <c r="G27" s="25" t="s">
        <v>27</v>
      </c>
      <c r="H27" s="25" t="s">
        <v>26</v>
      </c>
      <c r="I27" s="25" t="s">
        <v>25</v>
      </c>
      <c r="J27" s="25" t="s">
        <v>24</v>
      </c>
      <c r="K27" s="65"/>
      <c r="L27" s="35"/>
      <c r="M27" s="35"/>
      <c r="N27" s="37"/>
    </row>
    <row r="28" spans="1:15" x14ac:dyDescent="0.25">
      <c r="A28" s="55"/>
      <c r="B28" s="56"/>
      <c r="C28" s="57"/>
      <c r="D28" s="58"/>
      <c r="E28" s="59"/>
      <c r="F28" s="24" t="s">
        <v>23</v>
      </c>
      <c r="G28" s="24" t="s">
        <v>23</v>
      </c>
      <c r="H28" s="24" t="s">
        <v>23</v>
      </c>
      <c r="I28" s="24" t="s">
        <v>23</v>
      </c>
      <c r="J28" s="24" t="s">
        <v>23</v>
      </c>
      <c r="K28" s="24" t="s">
        <v>22</v>
      </c>
      <c r="L28" s="28" t="s">
        <v>22</v>
      </c>
      <c r="M28" s="28" t="s">
        <v>22</v>
      </c>
      <c r="N28" s="38"/>
    </row>
    <row r="29" spans="1:15" ht="25.5" x14ac:dyDescent="0.25">
      <c r="A29" s="20" t="s">
        <v>4</v>
      </c>
      <c r="B29" s="19" t="s">
        <v>92</v>
      </c>
      <c r="C29" s="18" t="s">
        <v>93</v>
      </c>
      <c r="D29" s="17" t="s">
        <v>94</v>
      </c>
      <c r="E29" s="16">
        <v>3882047</v>
      </c>
      <c r="F29" s="16">
        <v>3603247.27</v>
      </c>
      <c r="G29" s="16">
        <v>278799.73</v>
      </c>
      <c r="H29" s="16">
        <v>3062760.18</v>
      </c>
      <c r="I29" s="16">
        <v>0</v>
      </c>
      <c r="J29" s="16">
        <v>3062760.18</v>
      </c>
      <c r="K29" s="15">
        <v>85</v>
      </c>
      <c r="L29" s="15">
        <v>0</v>
      </c>
      <c r="M29" s="15">
        <v>85</v>
      </c>
      <c r="N29" s="32">
        <v>64</v>
      </c>
      <c r="O29" s="8"/>
    </row>
    <row r="30" spans="1:15" ht="31.5" x14ac:dyDescent="0.25">
      <c r="A30" s="20" t="s">
        <v>3</v>
      </c>
      <c r="B30" s="19" t="s">
        <v>95</v>
      </c>
      <c r="C30" s="18" t="s">
        <v>96</v>
      </c>
      <c r="D30" s="17" t="s">
        <v>97</v>
      </c>
      <c r="E30" s="16">
        <v>7008133.1600000001</v>
      </c>
      <c r="F30" s="16">
        <v>6470718.96</v>
      </c>
      <c r="G30" s="16">
        <v>537414.20000000019</v>
      </c>
      <c r="H30" s="16">
        <v>5500111.0899999999</v>
      </c>
      <c r="I30" s="16">
        <v>0</v>
      </c>
      <c r="J30" s="16">
        <v>5500111.0899999999</v>
      </c>
      <c r="K30" s="15">
        <v>85</v>
      </c>
      <c r="L30" s="15">
        <v>0</v>
      </c>
      <c r="M30" s="15">
        <v>85</v>
      </c>
      <c r="N30" s="32">
        <v>64</v>
      </c>
      <c r="O30" s="8"/>
    </row>
    <row r="31" spans="1:15" ht="25.5" x14ac:dyDescent="0.25">
      <c r="A31" s="20" t="s">
        <v>2</v>
      </c>
      <c r="B31" s="19" t="s">
        <v>98</v>
      </c>
      <c r="C31" s="18" t="s">
        <v>99</v>
      </c>
      <c r="D31" s="17" t="s">
        <v>100</v>
      </c>
      <c r="E31" s="16">
        <v>10625753.4</v>
      </c>
      <c r="F31" s="16">
        <v>8299606.7300000004</v>
      </c>
      <c r="G31" s="16">
        <v>2326146.67</v>
      </c>
      <c r="H31" s="16">
        <v>7048785.0199999996</v>
      </c>
      <c r="I31" s="16">
        <v>0</v>
      </c>
      <c r="J31" s="16">
        <v>7048785.0199999996</v>
      </c>
      <c r="K31" s="15">
        <v>85</v>
      </c>
      <c r="L31" s="15">
        <v>0</v>
      </c>
      <c r="M31" s="15">
        <v>85</v>
      </c>
      <c r="N31" s="32">
        <v>62</v>
      </c>
      <c r="O31" s="8"/>
    </row>
    <row r="32" spans="1:15" ht="31.5" x14ac:dyDescent="0.25">
      <c r="A32" s="20" t="s">
        <v>1</v>
      </c>
      <c r="B32" s="19" t="s">
        <v>101</v>
      </c>
      <c r="C32" s="18" t="s">
        <v>102</v>
      </c>
      <c r="D32" s="17" t="s">
        <v>103</v>
      </c>
      <c r="E32" s="16">
        <v>5888547.7999999998</v>
      </c>
      <c r="F32" s="16">
        <v>5838547.7999999998</v>
      </c>
      <c r="G32" s="16">
        <v>50000</v>
      </c>
      <c r="H32" s="16">
        <v>4962765.63</v>
      </c>
      <c r="I32" s="16">
        <v>0</v>
      </c>
      <c r="J32" s="16">
        <v>4962765.63</v>
      </c>
      <c r="K32" s="15">
        <v>85</v>
      </c>
      <c r="L32" s="15">
        <v>0</v>
      </c>
      <c r="M32" s="15">
        <v>85</v>
      </c>
      <c r="N32" s="32">
        <v>59</v>
      </c>
      <c r="O32" s="8"/>
    </row>
    <row r="33" spans="1:15" ht="26.25" thickBot="1" x14ac:dyDescent="0.3">
      <c r="A33" s="14" t="s">
        <v>44</v>
      </c>
      <c r="B33" s="13" t="s">
        <v>104</v>
      </c>
      <c r="C33" s="12" t="s">
        <v>105</v>
      </c>
      <c r="D33" s="11" t="s">
        <v>106</v>
      </c>
      <c r="E33" s="10">
        <v>5485252.1600000001</v>
      </c>
      <c r="F33" s="10">
        <v>5435968.9100000001</v>
      </c>
      <c r="G33" s="10">
        <v>49283.25</v>
      </c>
      <c r="H33" s="10">
        <v>4620573.57</v>
      </c>
      <c r="I33" s="10">
        <v>0</v>
      </c>
      <c r="J33" s="10">
        <v>4620573.57</v>
      </c>
      <c r="K33" s="9">
        <v>85</v>
      </c>
      <c r="L33" s="9">
        <v>0</v>
      </c>
      <c r="M33" s="9">
        <v>85</v>
      </c>
      <c r="N33" s="33">
        <v>59</v>
      </c>
      <c r="O33" s="8"/>
    </row>
    <row r="34" spans="1:15" ht="22.5" customHeight="1" thickBot="1" x14ac:dyDescent="0.3">
      <c r="A34" s="43" t="s">
        <v>41</v>
      </c>
      <c r="B34" s="43"/>
      <c r="C34" s="43"/>
      <c r="D34" s="44"/>
      <c r="E34" s="7">
        <f t="shared" ref="E34:J34" si="5">SUM(E29:E33)</f>
        <v>32889733.520000003</v>
      </c>
      <c r="F34" s="6">
        <f t="shared" si="5"/>
        <v>29648089.670000002</v>
      </c>
      <c r="G34" s="6">
        <f t="shared" si="5"/>
        <v>3241643.85</v>
      </c>
      <c r="H34" s="6">
        <f t="shared" si="5"/>
        <v>25194995.489999998</v>
      </c>
      <c r="I34" s="6">
        <f t="shared" si="5"/>
        <v>0</v>
      </c>
      <c r="J34" s="5">
        <f t="shared" si="5"/>
        <v>25194995.489999998</v>
      </c>
      <c r="K34" s="45"/>
      <c r="L34" s="46"/>
      <c r="M34" s="46"/>
      <c r="N34" s="46"/>
    </row>
    <row r="35" spans="1:15" ht="18" customHeight="1" x14ac:dyDescent="0.25">
      <c r="A35" s="4"/>
      <c r="B35" s="4"/>
      <c r="C35" s="4"/>
      <c r="D35" s="4"/>
      <c r="E35" s="3"/>
      <c r="F35" s="3"/>
      <c r="G35" s="3"/>
      <c r="H35" s="3"/>
      <c r="I35" s="3"/>
      <c r="J35" s="3"/>
      <c r="K35" s="2"/>
      <c r="L35" s="2"/>
      <c r="M35" s="2"/>
      <c r="N35" s="2"/>
    </row>
    <row r="36" spans="1:15" ht="30" customHeight="1" x14ac:dyDescent="0.25">
      <c r="A36" s="39" t="s">
        <v>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</row>
  </sheetData>
  <mergeCells count="33">
    <mergeCell ref="N5:N7"/>
    <mergeCell ref="K26:K27"/>
    <mergeCell ref="L26:L27"/>
    <mergeCell ref="A1:N1"/>
    <mergeCell ref="A2:N2"/>
    <mergeCell ref="A3:N3"/>
    <mergeCell ref="A4:N4"/>
    <mergeCell ref="A5:A7"/>
    <mergeCell ref="B5:B7"/>
    <mergeCell ref="C5:C7"/>
    <mergeCell ref="D5:D7"/>
    <mergeCell ref="E5:E7"/>
    <mergeCell ref="F5:G5"/>
    <mergeCell ref="H5:J5"/>
    <mergeCell ref="K5:K6"/>
    <mergeCell ref="L5:L6"/>
    <mergeCell ref="M5:M6"/>
    <mergeCell ref="M26:M27"/>
    <mergeCell ref="N26:N28"/>
    <mergeCell ref="A36:N36"/>
    <mergeCell ref="A8:N8"/>
    <mergeCell ref="A34:D34"/>
    <mergeCell ref="K34:N34"/>
    <mergeCell ref="A24:D24"/>
    <mergeCell ref="A25:N25"/>
    <mergeCell ref="K24:N24"/>
    <mergeCell ref="A26:A28"/>
    <mergeCell ref="B26:B28"/>
    <mergeCell ref="C26:C28"/>
    <mergeCell ref="D26:D28"/>
    <mergeCell ref="E26:E28"/>
    <mergeCell ref="F26:G26"/>
    <mergeCell ref="H26:J26"/>
  </mergeCells>
  <pageMargins left="0.25" right="0.25" top="0.75" bottom="0.75" header="0.3" footer="0.3"/>
  <pageSetup paperSize="9" scale="46" fitToHeight="0" orientation="landscape" r:id="rId1"/>
  <ignoredErrors>
    <ignoredError sqref="J9:J2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8.1.2._rozstrzygniecie</vt:lpstr>
      <vt:lpstr>'8.1.2._rozstrzygniecie'!Obszar_wydruku</vt:lpstr>
    </vt:vector>
  </TitlesOfParts>
  <Company>umwp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Mróz Agata</dc:creator>
  <cp:lastModifiedBy>giga</cp:lastModifiedBy>
  <cp:lastPrinted>2017-11-07T15:24:16Z</cp:lastPrinted>
  <dcterms:created xsi:type="dcterms:W3CDTF">2017-07-11T12:52:07Z</dcterms:created>
  <dcterms:modified xsi:type="dcterms:W3CDTF">2017-11-08T05:57:26Z</dcterms:modified>
</cp:coreProperties>
</file>